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2" i="1" l="1"/>
  <c r="I19" i="1"/>
  <c r="J3" i="1" l="1"/>
  <c r="K3" i="1" s="1"/>
  <c r="L3" i="1" l="1"/>
  <c r="J4" i="1"/>
  <c r="J5" i="1" s="1"/>
  <c r="L5" i="1" s="1"/>
  <c r="K4" i="1" l="1"/>
  <c r="L4" i="1"/>
  <c r="J6" i="1"/>
  <c r="L6" i="1" s="1"/>
  <c r="K5" i="1"/>
  <c r="K6" i="1" l="1"/>
  <c r="J7" i="1"/>
  <c r="L7" i="1" s="1"/>
  <c r="J8" i="1" l="1"/>
  <c r="L8" i="1" s="1"/>
  <c r="K7" i="1"/>
  <c r="K8" i="1" l="1"/>
  <c r="J9" i="1"/>
  <c r="L9" i="1" s="1"/>
  <c r="J10" i="1" l="1"/>
  <c r="L10" i="1" s="1"/>
  <c r="K9" i="1"/>
  <c r="J11" i="1" l="1"/>
  <c r="L11" i="1" s="1"/>
  <c r="K10" i="1"/>
  <c r="J12" i="1" l="1"/>
  <c r="L12" i="1" s="1"/>
  <c r="K11" i="1"/>
  <c r="J13" i="1" l="1"/>
  <c r="L13" i="1" s="1"/>
  <c r="K12" i="1"/>
  <c r="J14" i="1" l="1"/>
  <c r="K13" i="1"/>
  <c r="K14" i="1" l="1"/>
  <c r="K15" i="1" s="1"/>
  <c r="C5" i="1" s="1"/>
  <c r="L14" i="1"/>
  <c r="L15" i="1" s="1"/>
  <c r="J15" i="1"/>
  <c r="C7" i="1" l="1"/>
  <c r="K21" i="1"/>
  <c r="C4" i="1"/>
  <c r="J17" i="1"/>
  <c r="J18" i="1" l="1"/>
  <c r="K23" i="1" s="1"/>
  <c r="C11" i="1" s="1"/>
  <c r="J19" i="1"/>
  <c r="K22" i="1" l="1"/>
  <c r="K24" i="1" s="1"/>
  <c r="C13" i="1" s="1"/>
  <c r="C14" i="1" s="1"/>
  <c r="C12" i="1"/>
</calcChain>
</file>

<file path=xl/sharedStrings.xml><?xml version="1.0" encoding="utf-8"?>
<sst xmlns="http://schemas.openxmlformats.org/spreadsheetml/2006/main" count="29" uniqueCount="29">
  <si>
    <t>Basic salary</t>
  </si>
  <si>
    <t>DA forming part of salary</t>
  </si>
  <si>
    <t>HRA Received</t>
  </si>
  <si>
    <t>Rent Paid</t>
  </si>
  <si>
    <t>Exempted House Rent Allowance</t>
  </si>
  <si>
    <t>Taxable House Rent Allowance</t>
  </si>
  <si>
    <t>March Basic</t>
  </si>
  <si>
    <t>Basic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</si>
  <si>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</si>
  <si>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</si>
  <si>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</si>
  <si>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</si>
  <si>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</si>
  <si>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</si>
  <si>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</si>
  <si>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</si>
  <si>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</si>
  <si>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</si>
  <si>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</si>
  <si>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</si>
  <si>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Month</t>
  </si>
  <si>
    <t>DA</t>
  </si>
  <si>
    <t>HRA</t>
  </si>
  <si>
    <t>HRA Rate %</t>
  </si>
  <si>
    <t>Residing in Metro City (Choose if Yes)</t>
  </si>
  <si>
    <t>Rent Paid in excess of 10% of salary</t>
  </si>
  <si>
    <t>NO</t>
  </si>
  <si>
    <t>CALCULATE YOUR HRA EXEMPTION NOW !</t>
  </si>
  <si>
    <t>By Ashwini Kumar Excel Program 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</si>
</sst>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 [$₹-439]* #,##0_ ;_ [$₹-439]* \-#,##0_ ;_ [$₹-439]* &quot;-&quot;??_ ;_ @_ "/>
  </numFmts>
  <fonts count="4" x14ac:knownFonts="1">
    <font>
      <sz val="11"/>
      <color theme="1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0" fontId="1" fillId="0" borderId="1" xfId="0" applyFont="1" applyBorder="1" applyAlignment="1" applyProtection="1">
      <alignment vertical="center"/>
      <protection hidden="1"/>
    </xf>
    <xf numFmtId="166" fontId="2" fillId="0" borderId="2" xfId="0" applyNumberFormat="1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hidden="1"/>
    </xf>
    <xf numFmtId="166" fontId="2" fillId="0" borderId="4" xfId="0" applyNumberFormat="1" applyFont="1" applyFill="1" applyBorder="1" applyAlignment="1" applyProtection="1">
      <alignment vertical="center"/>
      <protection hidden="1"/>
    </xf>
    <xf numFmtId="9" fontId="2" fillId="0" borderId="4" xfId="0" applyNumberFormat="1" applyFont="1" applyFill="1" applyBorder="1" applyAlignment="1" applyProtection="1">
      <alignment vertical="center"/>
      <protection locked="0"/>
    </xf>
    <xf numFmtId="166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vertical="center"/>
      <protection hidden="1"/>
    </xf>
    <xf numFmtId="166" fontId="2" fillId="0" borderId="6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tabSelected="1" workbookViewId="0">
      <selection activeCell="C3" sqref="C3"/>
    </sheetView>
  </sheetViews>
  <sheetFormatPr defaultColWidth="0" defaultRowHeight="15" zeroHeight="1" x14ac:dyDescent="0.25"/>
  <cols>
    <col min="1" max="1" width="3.7109375" style="1" customWidth="1"/>
    <col min="2" max="2" width="60.28515625" style="1" customWidth="1"/>
    <col min="3" max="3" width="19.28515625" style="1" customWidth="1"/>
    <col min="4" max="4" width="3.7109375" style="1" customWidth="1"/>
    <col min="5" max="9" width="9.140625" style="1" hidden="1"/>
    <col min="10" max="10" width="10.85546875" style="1" hidden="1"/>
    <col min="11" max="12" width="0" style="1" hidden="1"/>
    <col min="13" max="16384" width="9.140625" style="1" hidden="1"/>
  </cols>
  <sheetData>
    <row r="1" spans="1:12" ht="18.75" customHeight="1" x14ac:dyDescent="0.25">
      <c r="A1" s="15"/>
      <c r="B1" s="15"/>
      <c r="C1" s="15"/>
      <c r="D1" s="15"/>
    </row>
    <row r="2" spans="1:12" ht="25.5" customHeight="1" thickBot="1" x14ac:dyDescent="0.3">
      <c r="A2" s="15"/>
      <c r="B2" s="14" t="s">
        <v>27</v>
      </c>
      <c r="C2" s="14"/>
      <c r="D2" s="15"/>
      <c r="I2" s="1" t="s">
        <v>20</v>
      </c>
      <c r="J2" s="1" t="s">
        <v>7</v>
      </c>
      <c r="K2" s="1" t="s">
        <v>21</v>
      </c>
      <c r="L2" s="1" t="s">
        <v>22</v>
      </c>
    </row>
    <row r="3" spans="1:12" ht="21.95" customHeight="1" x14ac:dyDescent="0.25">
      <c r="A3" s="15"/>
      <c r="B3" s="5" t="s">
        <v>6</v>
      </c>
      <c r="C3" s="6">
        <v>49900</v>
      </c>
      <c r="D3" s="15"/>
      <c r="I3" s="1" t="s">
        <v>8</v>
      </c>
      <c r="J3" s="3">
        <f>IF(C3="","",C3)</f>
        <v>49900</v>
      </c>
      <c r="K3" s="3">
        <f>J3*31%</f>
        <v>15469</v>
      </c>
      <c r="L3" s="3">
        <f>IF($C$6="","",J3*$C$6)</f>
        <v>4491</v>
      </c>
    </row>
    <row r="4" spans="1:12" ht="21.95" customHeight="1" x14ac:dyDescent="0.25">
      <c r="A4" s="15"/>
      <c r="B4" s="7" t="s">
        <v>0</v>
      </c>
      <c r="C4" s="8">
        <f>J15</f>
        <v>610800</v>
      </c>
      <c r="D4" s="15"/>
      <c r="I4" s="1" t="s">
        <v>9</v>
      </c>
      <c r="J4" s="3">
        <f>J3</f>
        <v>49900</v>
      </c>
      <c r="K4" s="3">
        <f>J4*34%</f>
        <v>16966</v>
      </c>
      <c r="L4" s="3">
        <f>IF($C$6="","",J4*$C$6)</f>
        <v>4491</v>
      </c>
    </row>
    <row r="5" spans="1:12" ht="21.95" customHeight="1" x14ac:dyDescent="0.25">
      <c r="A5" s="15"/>
      <c r="B5" s="7" t="s">
        <v>1</v>
      </c>
      <c r="C5" s="8">
        <f>K15</f>
        <v>216455</v>
      </c>
      <c r="D5" s="15"/>
      <c r="I5" s="1" t="s">
        <v>10</v>
      </c>
      <c r="J5" s="3">
        <f t="shared" ref="J5:J6" si="0">J4</f>
        <v>49900</v>
      </c>
      <c r="K5" s="3">
        <f t="shared" ref="K5:K9" si="1">J5*34%</f>
        <v>16966</v>
      </c>
      <c r="L5" s="3">
        <f>IF($C$6="","",J5*$C$6)</f>
        <v>4491</v>
      </c>
    </row>
    <row r="6" spans="1:12" ht="21.95" customHeight="1" x14ac:dyDescent="0.25">
      <c r="A6" s="15"/>
      <c r="B6" s="7" t="s">
        <v>23</v>
      </c>
      <c r="C6" s="9">
        <v>0.09</v>
      </c>
      <c r="D6" s="15"/>
      <c r="I6" s="1" t="s">
        <v>11</v>
      </c>
      <c r="J6" s="3">
        <f t="shared" si="0"/>
        <v>49900</v>
      </c>
      <c r="K6" s="3">
        <f t="shared" si="1"/>
        <v>16966</v>
      </c>
      <c r="L6" s="3">
        <f>IF($C$6="","",J6*$C$6)</f>
        <v>4491</v>
      </c>
    </row>
    <row r="7" spans="1:12" ht="21.95" customHeight="1" x14ac:dyDescent="0.25">
      <c r="A7" s="15"/>
      <c r="B7" s="7" t="s">
        <v>2</v>
      </c>
      <c r="C7" s="8">
        <f>L15</f>
        <v>54972</v>
      </c>
      <c r="D7" s="15"/>
      <c r="I7" s="1" t="s">
        <v>12</v>
      </c>
      <c r="J7" s="3">
        <f>IF(J6="","",MROUND(J6*1.03,100))</f>
        <v>51400</v>
      </c>
      <c r="K7" s="3">
        <f t="shared" si="1"/>
        <v>17476</v>
      </c>
      <c r="L7" s="3">
        <f>IF($C$6="","",J7*$C$6)</f>
        <v>4626</v>
      </c>
    </row>
    <row r="8" spans="1:12" ht="21.95" customHeight="1" x14ac:dyDescent="0.25">
      <c r="A8" s="15"/>
      <c r="B8" s="16"/>
      <c r="C8" s="17"/>
      <c r="D8" s="15"/>
      <c r="I8" s="1" t="s">
        <v>13</v>
      </c>
      <c r="J8" s="3">
        <f>J7</f>
        <v>51400</v>
      </c>
      <c r="K8" s="3">
        <f t="shared" si="1"/>
        <v>17476</v>
      </c>
      <c r="L8" s="3">
        <f>IF($C$6="","",J8*$C$6)</f>
        <v>4626</v>
      </c>
    </row>
    <row r="9" spans="1:12" ht="21.95" customHeight="1" x14ac:dyDescent="0.25">
      <c r="A9" s="15"/>
      <c r="B9" s="7" t="s">
        <v>3</v>
      </c>
      <c r="C9" s="10">
        <v>150000</v>
      </c>
      <c r="D9" s="15"/>
      <c r="I9" s="1" t="s">
        <v>14</v>
      </c>
      <c r="J9" s="3">
        <f t="shared" ref="J9:J14" si="2">J8</f>
        <v>51400</v>
      </c>
      <c r="K9" s="3">
        <f t="shared" si="1"/>
        <v>17476</v>
      </c>
      <c r="L9" s="3">
        <f>IF($C$6="","",J9*$C$6)</f>
        <v>4626</v>
      </c>
    </row>
    <row r="10" spans="1:12" ht="21.95" customHeight="1" x14ac:dyDescent="0.25">
      <c r="A10" s="15"/>
      <c r="B10" s="7" t="s">
        <v>24</v>
      </c>
      <c r="C10" s="11" t="s">
        <v>26</v>
      </c>
      <c r="D10" s="15"/>
      <c r="I10" s="1" t="s">
        <v>15</v>
      </c>
      <c r="J10" s="3">
        <f t="shared" si="2"/>
        <v>51400</v>
      </c>
      <c r="K10" s="3">
        <f>J10*38%</f>
        <v>19532</v>
      </c>
      <c r="L10" s="3">
        <f>IF($C$6="","",J10*$C$6)</f>
        <v>4626</v>
      </c>
    </row>
    <row r="11" spans="1:12" ht="21.95" customHeight="1" x14ac:dyDescent="0.25">
      <c r="A11" s="15"/>
      <c r="B11" s="7" t="s">
        <v>25</v>
      </c>
      <c r="C11" s="8">
        <f>K23</f>
        <v>67274</v>
      </c>
      <c r="D11" s="15"/>
      <c r="I11" s="1" t="s">
        <v>16</v>
      </c>
      <c r="J11" s="3">
        <f t="shared" si="2"/>
        <v>51400</v>
      </c>
      <c r="K11" s="3">
        <f t="shared" ref="K11:K14" si="3">J11*38%</f>
        <v>19532</v>
      </c>
      <c r="L11" s="3">
        <f>IF($C$6="","",J11*$C$6)</f>
        <v>4626</v>
      </c>
    </row>
    <row r="12" spans="1:12" ht="21.95" customHeight="1" x14ac:dyDescent="0.25">
      <c r="A12" s="15"/>
      <c r="B12" s="7" t="str">
        <f>IF(C10="yes","50% of Basic Salary","40% of Basic Salary")</f>
        <v>40% of Basic Salary</v>
      </c>
      <c r="C12" s="8">
        <f>J19</f>
        <v>330902</v>
      </c>
      <c r="D12" s="15"/>
      <c r="I12" s="1" t="s">
        <v>17</v>
      </c>
      <c r="J12" s="3">
        <f t="shared" si="2"/>
        <v>51400</v>
      </c>
      <c r="K12" s="3">
        <f t="shared" si="3"/>
        <v>19532</v>
      </c>
      <c r="L12" s="3">
        <f>IF($C$6="","",J12*$C$6)</f>
        <v>4626</v>
      </c>
    </row>
    <row r="13" spans="1:12" ht="21.95" customHeight="1" x14ac:dyDescent="0.25">
      <c r="A13" s="15"/>
      <c r="B13" s="7" t="s">
        <v>4</v>
      </c>
      <c r="C13" s="8">
        <f>K24</f>
        <v>54972</v>
      </c>
      <c r="D13" s="15"/>
      <c r="I13" s="1" t="s">
        <v>18</v>
      </c>
      <c r="J13" s="3">
        <f t="shared" si="2"/>
        <v>51400</v>
      </c>
      <c r="K13" s="3">
        <f t="shared" si="3"/>
        <v>19532</v>
      </c>
      <c r="L13" s="3">
        <f>IF($C$6="","",J13*$C$6)</f>
        <v>4626</v>
      </c>
    </row>
    <row r="14" spans="1:12" ht="21.95" customHeight="1" thickBot="1" x14ac:dyDescent="0.3">
      <c r="A14" s="15"/>
      <c r="B14" s="12" t="s">
        <v>5</v>
      </c>
      <c r="C14" s="13">
        <f>C7-C13</f>
        <v>0</v>
      </c>
      <c r="D14" s="15"/>
      <c r="I14" s="1" t="s">
        <v>19</v>
      </c>
      <c r="J14" s="3">
        <f t="shared" si="2"/>
        <v>51400</v>
      </c>
      <c r="K14" s="3">
        <f t="shared" si="3"/>
        <v>19532</v>
      </c>
      <c r="L14" s="3">
        <f>IF($C$6="","",J14*$C$6)</f>
        <v>4626</v>
      </c>
    </row>
    <row r="15" spans="1:12" ht="19.5" customHeight="1" x14ac:dyDescent="0.25">
      <c r="A15" s="15"/>
      <c r="B15" s="15"/>
      <c r="C15" s="15"/>
      <c r="D15" s="15"/>
      <c r="J15" s="3">
        <f>SUM(J3:J14)</f>
        <v>610800</v>
      </c>
      <c r="K15" s="3">
        <f t="shared" ref="K15:L15" si="4">SUM(K3:K14)</f>
        <v>216455</v>
      </c>
      <c r="L15" s="3">
        <f t="shared" si="4"/>
        <v>54972</v>
      </c>
    </row>
    <row r="16" spans="1:12" ht="15" customHeight="1" x14ac:dyDescent="0.25">
      <c r="A16" s="14" t="s">
        <v>28</v>
      </c>
      <c r="B16" s="14"/>
      <c r="C16" s="14"/>
      <c r="D16" s="14"/>
    </row>
    <row r="17" spans="1:11" ht="15" customHeight="1" x14ac:dyDescent="0.25">
      <c r="A17" s="14"/>
      <c r="B17" s="14"/>
      <c r="C17" s="14"/>
      <c r="D17" s="14"/>
      <c r="J17" s="3">
        <f>SUM(J15:K15)</f>
        <v>827255</v>
      </c>
    </row>
    <row r="18" spans="1:11" hidden="1" x14ac:dyDescent="0.25">
      <c r="I18" s="2">
        <v>0.1</v>
      </c>
      <c r="J18" s="3">
        <f>ROUND(J17*I18,0)</f>
        <v>82726</v>
      </c>
    </row>
    <row r="19" spans="1:11" hidden="1" x14ac:dyDescent="0.25">
      <c r="I19" s="4">
        <f>IF(C10="Yes",50%,40%)</f>
        <v>0.4</v>
      </c>
      <c r="J19" s="3">
        <f>ROUND(J17*I19,0)</f>
        <v>330902</v>
      </c>
    </row>
    <row r="20" spans="1:11" hidden="1" x14ac:dyDescent="0.25"/>
    <row r="21" spans="1:11" hidden="1" x14ac:dyDescent="0.25">
      <c r="K21" s="3">
        <f>L15</f>
        <v>54972</v>
      </c>
    </row>
    <row r="22" spans="1:11" hidden="1" x14ac:dyDescent="0.25">
      <c r="K22" s="3">
        <f>J19</f>
        <v>330902</v>
      </c>
    </row>
    <row r="23" spans="1:11" hidden="1" x14ac:dyDescent="0.25">
      <c r="K23" s="3">
        <f>IF((C9-J18)&lt;0,0,(C9-J18))</f>
        <v>67274</v>
      </c>
    </row>
    <row r="24" spans="1:11" hidden="1" x14ac:dyDescent="0.25">
      <c r="K24" s="3">
        <f>MIN(K21:K23)</f>
        <v>54972</v>
      </c>
    </row>
    <row r="25" spans="1:11" hidden="1" x14ac:dyDescent="0.25"/>
    <row r="26" spans="1:11" hidden="1" x14ac:dyDescent="0.25"/>
    <row r="27" spans="1:11" hidden="1" x14ac:dyDescent="0.25"/>
  </sheetData>
  <sheetProtection password="CC58" sheet="1" objects="1" scenarios="1" selectLockedCells="1"/>
  <mergeCells count="7">
    <mergeCell ref="A16:D17"/>
    <mergeCell ref="B8:C8"/>
    <mergeCell ref="B2:C2"/>
    <mergeCell ref="A1:D1"/>
    <mergeCell ref="A2:A15"/>
    <mergeCell ref="D2:D15"/>
    <mergeCell ref="B15:C15"/>
  </mergeCells>
  <dataValidations count="2">
    <dataValidation type="list" allowBlank="1" showInputMessage="1" showErrorMessage="1" sqref="C6">
      <formula1>"9%,18%"</formula1>
    </dataValidation>
    <dataValidation type="list" allowBlank="1" showInputMessage="1" showErrorMessage="1" sqref="C10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2022-11-19T14:39:48Z</dcterms:created>
  <dcterms:modified xsi:type="dcterms:W3CDTF">2022-11-20T08:01:42Z</dcterms:modified>
</cp:coreProperties>
</file>